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buget local" sheetId="17" r:id="rId1"/>
  </sheets>
  <definedNames>
    <definedName name="_xlnm.Print_Titles" localSheetId="0">'buget local'!$9:$11</definedName>
  </definedNames>
  <calcPr calcId="125725"/>
</workbook>
</file>

<file path=xl/calcChain.xml><?xml version="1.0" encoding="utf-8"?>
<calcChain xmlns="http://schemas.openxmlformats.org/spreadsheetml/2006/main">
  <c r="C68" i="17"/>
  <c r="C79"/>
  <c r="C78" s="1"/>
  <c r="F64"/>
  <c r="F63" s="1"/>
  <c r="F62" s="1"/>
  <c r="G64"/>
  <c r="G63" s="1"/>
  <c r="G62" s="1"/>
  <c r="H64"/>
  <c r="H63" s="1"/>
  <c r="H62" s="1"/>
  <c r="I64"/>
  <c r="I63" s="1"/>
  <c r="I62" s="1"/>
  <c r="E64"/>
  <c r="D65"/>
  <c r="D64" l="1"/>
  <c r="E63"/>
  <c r="E62" s="1"/>
  <c r="D62" s="1"/>
  <c r="D63" l="1"/>
  <c r="E30" l="1"/>
  <c r="D61"/>
  <c r="F59"/>
  <c r="F58" s="1"/>
  <c r="F60"/>
  <c r="G60"/>
  <c r="G59" s="1"/>
  <c r="G58" s="1"/>
  <c r="H60"/>
  <c r="D60" s="1"/>
  <c r="I60"/>
  <c r="I59" s="1"/>
  <c r="I58" s="1"/>
  <c r="E60"/>
  <c r="E59" s="1"/>
  <c r="E58" s="1"/>
  <c r="H59" l="1"/>
  <c r="D59" s="1"/>
  <c r="D30"/>
  <c r="D48"/>
  <c r="D49"/>
  <c r="F47"/>
  <c r="G47"/>
  <c r="H47"/>
  <c r="I47"/>
  <c r="E48"/>
  <c r="E47" s="1"/>
  <c r="H58" l="1"/>
  <c r="D58" s="1"/>
  <c r="D47"/>
  <c r="E29"/>
  <c r="D29" s="1"/>
  <c r="I50"/>
  <c r="E50"/>
  <c r="F51"/>
  <c r="F50" s="1"/>
  <c r="G51"/>
  <c r="G50" s="1"/>
  <c r="H51"/>
  <c r="H50" s="1"/>
  <c r="H46" s="1"/>
  <c r="I51"/>
  <c r="E51"/>
  <c r="F56"/>
  <c r="F55" s="1"/>
  <c r="F54" s="1"/>
  <c r="F53" s="1"/>
  <c r="G56"/>
  <c r="G55" s="1"/>
  <c r="G54" s="1"/>
  <c r="G53" s="1"/>
  <c r="H56"/>
  <c r="H55" s="1"/>
  <c r="H54" s="1"/>
  <c r="H53" s="1"/>
  <c r="I56"/>
  <c r="I55" s="1"/>
  <c r="I54" s="1"/>
  <c r="I53" s="1"/>
  <c r="E56"/>
  <c r="E55" s="1"/>
  <c r="E54" s="1"/>
  <c r="E53" s="1"/>
  <c r="F29"/>
  <c r="G29"/>
  <c r="H29"/>
  <c r="I29"/>
  <c r="F15"/>
  <c r="F14" s="1"/>
  <c r="G15"/>
  <c r="G14" s="1"/>
  <c r="H15"/>
  <c r="H14" s="1"/>
  <c r="E15"/>
  <c r="E14" s="1"/>
  <c r="I16"/>
  <c r="I15" s="1"/>
  <c r="I14" s="1"/>
  <c r="I13" s="1"/>
  <c r="I12" s="1"/>
  <c r="E17"/>
  <c r="F18"/>
  <c r="F17" s="1"/>
  <c r="G18"/>
  <c r="G17" s="1"/>
  <c r="H18"/>
  <c r="H17" s="1"/>
  <c r="E18"/>
  <c r="D16"/>
  <c r="D19"/>
  <c r="I19"/>
  <c r="I18" s="1"/>
  <c r="I17" s="1"/>
  <c r="E13" l="1"/>
  <c r="E12" s="1"/>
  <c r="D12" s="1"/>
  <c r="F45"/>
  <c r="F46"/>
  <c r="I46"/>
  <c r="I45" s="1"/>
  <c r="E45"/>
  <c r="E46"/>
  <c r="G45"/>
  <c r="G46"/>
  <c r="H45"/>
  <c r="F13"/>
  <c r="F12" s="1"/>
  <c r="G13"/>
  <c r="G12" s="1"/>
  <c r="H13"/>
  <c r="H12" s="1"/>
  <c r="D14"/>
  <c r="D15"/>
  <c r="D17"/>
  <c r="D18"/>
  <c r="D13" l="1"/>
  <c r="D23" l="1"/>
  <c r="D24"/>
  <c r="D25"/>
  <c r="D26"/>
  <c r="D27"/>
  <c r="D35"/>
  <c r="D39"/>
  <c r="D43"/>
  <c r="D44"/>
  <c r="D45"/>
  <c r="D46"/>
  <c r="D50"/>
  <c r="C76" s="1"/>
  <c r="C75" s="1"/>
  <c r="C74" s="1"/>
  <c r="D51"/>
  <c r="D52"/>
  <c r="D53"/>
  <c r="D54"/>
  <c r="D55"/>
  <c r="D56"/>
  <c r="D57"/>
  <c r="F42"/>
  <c r="F41" s="1"/>
  <c r="F40" s="1"/>
  <c r="G42"/>
  <c r="G41" s="1"/>
  <c r="G40" s="1"/>
  <c r="H42"/>
  <c r="H41" s="1"/>
  <c r="H40" s="1"/>
  <c r="I42"/>
  <c r="I41" s="1"/>
  <c r="I40" s="1"/>
  <c r="E42"/>
  <c r="E41" s="1"/>
  <c r="E40" s="1"/>
  <c r="I38"/>
  <c r="I37" s="1"/>
  <c r="I36" s="1"/>
  <c r="I34"/>
  <c r="I33" s="1"/>
  <c r="I32" s="1"/>
  <c r="I22"/>
  <c r="I21" s="1"/>
  <c r="H38"/>
  <c r="H37" s="1"/>
  <c r="H36" s="1"/>
  <c r="H34"/>
  <c r="H33" s="1"/>
  <c r="H32" s="1"/>
  <c r="H22"/>
  <c r="H21" s="1"/>
  <c r="I31" l="1"/>
  <c r="I28" s="1"/>
  <c r="D42"/>
  <c r="D40"/>
  <c r="H31"/>
  <c r="H28" s="1"/>
  <c r="H20" s="1"/>
  <c r="D41"/>
  <c r="I66" l="1"/>
  <c r="I20"/>
  <c r="H66"/>
  <c r="E38" l="1"/>
  <c r="E34"/>
  <c r="D34" s="1"/>
  <c r="E37" l="1"/>
  <c r="D38"/>
  <c r="C72"/>
  <c r="C71" s="1"/>
  <c r="F34"/>
  <c r="F33" s="1"/>
  <c r="F32" s="1"/>
  <c r="G34"/>
  <c r="G33" s="1"/>
  <c r="G32" s="1"/>
  <c r="E33"/>
  <c r="D33" s="1"/>
  <c r="C70" l="1"/>
  <c r="D37"/>
  <c r="E36"/>
  <c r="D36" s="1"/>
  <c r="F31"/>
  <c r="F28" s="1"/>
  <c r="F20" s="1"/>
  <c r="G31"/>
  <c r="G28" s="1"/>
  <c r="G20" s="1"/>
  <c r="E32"/>
  <c r="F27"/>
  <c r="E31" l="1"/>
  <c r="D32"/>
  <c r="G27"/>
  <c r="E28" l="1"/>
  <c r="E20" s="1"/>
  <c r="D31"/>
  <c r="E22"/>
  <c r="D22" s="1"/>
  <c r="E66" l="1"/>
  <c r="D66" s="1"/>
  <c r="D28"/>
  <c r="E21"/>
  <c r="D21" s="1"/>
  <c r="D20" l="1"/>
  <c r="F24"/>
  <c r="G24" s="1"/>
  <c r="F26"/>
  <c r="G26" s="1"/>
  <c r="F25" l="1"/>
  <c r="F21" l="1"/>
  <c r="G25" l="1"/>
  <c r="G21" l="1"/>
  <c r="F66" l="1"/>
  <c r="G66" l="1"/>
</calcChain>
</file>

<file path=xl/sharedStrings.xml><?xml version="1.0" encoding="utf-8"?>
<sst xmlns="http://schemas.openxmlformats.org/spreadsheetml/2006/main" count="112" uniqueCount="82">
  <si>
    <t>Nr. crt.</t>
  </si>
  <si>
    <t>DENUMIRE INDICATORI</t>
  </si>
  <si>
    <t>COD</t>
  </si>
  <si>
    <t>III</t>
  </si>
  <si>
    <t>SECTIUNEA DE DEZVOLTARE</t>
  </si>
  <si>
    <t>Alte transferuri  de capital catre institutii publice</t>
  </si>
  <si>
    <t>51.02.29</t>
  </si>
  <si>
    <t>AUTORITATI PUBLICE SI ACTIUNI EXTERNE</t>
  </si>
  <si>
    <t>51.02.01.03</t>
  </si>
  <si>
    <t xml:space="preserve"> DEFICIT</t>
  </si>
  <si>
    <t>JUDETUL ARGES</t>
  </si>
  <si>
    <t>DIRECTIA ECONOMICA</t>
  </si>
  <si>
    <t xml:space="preserve">SERVICIUL BUGET IMPOZITE TAXE SI VENITURI </t>
  </si>
  <si>
    <t xml:space="preserve">DIRECTIA ECONOMICA </t>
  </si>
  <si>
    <t xml:space="preserve">TOTAL CHELTUIELI </t>
  </si>
  <si>
    <t>Plati efectuate in anii precedenti si recuperate
 in anul curent</t>
  </si>
  <si>
    <t>ANEXA nr. 1</t>
  </si>
  <si>
    <t xml:space="preserve">La H. C.J. </t>
  </si>
  <si>
    <t>Cheltuieli cu bunuri si servicii</t>
  </si>
  <si>
    <t xml:space="preserve">Cheltuieli de capital </t>
  </si>
  <si>
    <t xml:space="preserve">mii lei </t>
  </si>
  <si>
    <t>INFLUENTE</t>
  </si>
  <si>
    <t>PROPUNERI</t>
  </si>
  <si>
    <t>TRIM</t>
  </si>
  <si>
    <t>LA BUGETUL LOCAL PE ANUL 2022</t>
  </si>
  <si>
    <t>ANUL 2022</t>
  </si>
  <si>
    <t xml:space="preserve">SECTIUNEA DE DEZVOLTARE </t>
  </si>
  <si>
    <t xml:space="preserve">         Cofinantare si chelt neeligibile</t>
  </si>
  <si>
    <t>58.01.03</t>
  </si>
  <si>
    <t>Finantare din excedentul bugetului local</t>
  </si>
  <si>
    <t>Proiecte cu finantare FEN</t>
  </si>
  <si>
    <t>PROIECT "Restaurarea galeriei de Arta"Rudolf Schweitzer-Cumpana"-Consolidarea, protejarea si valorificarea patrimoniului cultural</t>
  </si>
  <si>
    <t>PROIECT "Restaurarea Muzeului Judetean Arges- Consolidarea, protejarea  si valorificarea patrimoniului cultural"</t>
  </si>
  <si>
    <t>PROIECT "Cresterea eficientei energetice a Palatului Administrativ, Pitesti Piata Vasile Milea nr. 1, Jud Arges</t>
  </si>
  <si>
    <t>Proiecte cu finantare FEN aferente cadrului financiar 2014-2020</t>
  </si>
  <si>
    <t xml:space="preserve">          Finantare nationala</t>
  </si>
  <si>
    <t>58.01.01</t>
  </si>
  <si>
    <t xml:space="preserve">          Fonduri externe nerambursabile</t>
  </si>
  <si>
    <t>58.01.02</t>
  </si>
  <si>
    <t>IV</t>
  </si>
  <si>
    <t>ESTIMARI</t>
  </si>
  <si>
    <t>AN 2023</t>
  </si>
  <si>
    <t>SECTIUNEA DE FUNCTIONARE</t>
  </si>
  <si>
    <t>SECTIUNEA DE DEZVOLTARE  din care:</t>
  </si>
  <si>
    <t>SUBVENTII</t>
  </si>
  <si>
    <t>.00.17</t>
  </si>
  <si>
    <t>Subventii de la bugetul de stat</t>
  </si>
  <si>
    <t>Subventii pt sustinerea Proiecte FEN postaderare aferente 2014-2020</t>
  </si>
  <si>
    <t>42.02.69</t>
  </si>
  <si>
    <t>SUME PRIMITE DE LA UE /ALTI DONATORI IN CONTUL PLATILOR EFECTUATE SI PREFINANTARI AFERENTE CADRULUI FINANCIAR 2014-2020</t>
  </si>
  <si>
    <t xml:space="preserve"> Fondul European de Dezvoltare Regională (FEDR)  </t>
  </si>
  <si>
    <t>48.02.01</t>
  </si>
  <si>
    <t>Sume primite in contul platilor efectuate in anul curent</t>
  </si>
  <si>
    <t>48.02.01.01</t>
  </si>
  <si>
    <t>TOTAL VENITURI</t>
  </si>
  <si>
    <t>SANATATE</t>
  </si>
  <si>
    <t>ALTE INSTITUTII SI ACTIUNI SANITARE</t>
  </si>
  <si>
    <t>66.02.50.50</t>
  </si>
  <si>
    <t>Transferuri de capital - pt fin investitiilor la spitale</t>
  </si>
  <si>
    <t>51.02.12</t>
  </si>
  <si>
    <t>SPITALUL JUDETEAN DE URGENTA ARGES</t>
  </si>
  <si>
    <t>UNITATEA DE ASISTENTA MEDICO-SOCIALA DEDULESTI</t>
  </si>
  <si>
    <t>68.02.12.02</t>
  </si>
  <si>
    <t>51.01.39</t>
  </si>
  <si>
    <t>VI Transferuri din care:</t>
  </si>
  <si>
    <t xml:space="preserve">          cheltuieli cu bunuri si servicii</t>
  </si>
  <si>
    <t xml:space="preserve">ASIGURARI SI ASISTENTA SOCIALA </t>
  </si>
  <si>
    <t>“ Instalare rezervor stocare apa din sursa proprie la Spitalul Judetean de Urgenta Pitesti”.</t>
  </si>
  <si>
    <t>51.01.03</t>
  </si>
  <si>
    <t xml:space="preserve">SPITALUL  DE BOLI CRONICE CALINESTI </t>
  </si>
  <si>
    <t>LOCUINTE SERVICII SI DEZVOLTARE PUBLICA</t>
  </si>
  <si>
    <t>SERVICIUL PUBLIC JUDETEAN SALVAMONT ARGES</t>
  </si>
  <si>
    <t>70.02.50</t>
  </si>
  <si>
    <t>Transferuri pentru actiuni de sanatate</t>
  </si>
  <si>
    <t xml:space="preserve">TRANSPORTURI </t>
  </si>
  <si>
    <t xml:space="preserve">DRUMURI SI PODURI JUDETENE </t>
  </si>
  <si>
    <t>84.02.03.01</t>
  </si>
  <si>
    <t xml:space="preserve">Cap. 84.02 TRANSPORTURI </t>
  </si>
  <si>
    <t>Servicii de verificarea tehnica de calitate a proiectului pentru :"Modernizare DJ 659: Pitesti-Bradu-Suseni-Gliganu de Sus-Barlogu-Negrasi-Mozaceni-Lim.Jud.Dambovita, km 0+000-58+320, L=58,320 km"</t>
  </si>
  <si>
    <t>Servicii de elaborare documentatii tehnico-economice si alte documentatii: studii, documentatii tehnice necesare in vederea obtinerii avizelor/acordurilor/autorizatiilor, expertize tehnice (drum si poduri), D.A.L.I. (inclusiv tema de proiectare), pentru :"Modernizare DJ 659: Pitesti-Bradu-Suseni-Gliganu de Sus-Barlogu-Negrasi-Mozaceni-Lim.Jud.Dambovita, km 0+000-58+320, L=58,320 km"</t>
  </si>
  <si>
    <t xml:space="preserve"> Cheltuieli de capital </t>
  </si>
  <si>
    <t>ANEXA nr. 1 la H.C.J. nr. 233/25.08.2022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</si>
</sst>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2" fillId="0" borderId="0"/>
  </cellStyleXfs>
  <cellXfs count="98">
    <xf numFmtId="0" fontId="0" fillId="0" borderId="0" xfId="0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/>
    </xf>
    <xf numFmtId="4" fontId="5" fillId="4" borderId="2" xfId="0" applyNumberFormat="1" applyFont="1" applyFill="1" applyBorder="1"/>
    <xf numFmtId="4" fontId="6" fillId="0" borderId="2" xfId="0" applyNumberFormat="1" applyFont="1" applyFill="1" applyBorder="1"/>
    <xf numFmtId="4" fontId="6" fillId="0" borderId="0" xfId="0" applyNumberFormat="1" applyFont="1" applyFill="1"/>
    <xf numFmtId="4" fontId="5" fillId="0" borderId="2" xfId="0" applyNumberFormat="1" applyFont="1" applyFill="1" applyBorder="1"/>
    <xf numFmtId="0" fontId="5" fillId="0" borderId="2" xfId="0" applyFont="1" applyFill="1" applyBorder="1"/>
    <xf numFmtId="4" fontId="5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0" borderId="5" xfId="0" applyFont="1" applyFill="1" applyBorder="1"/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/>
    <xf numFmtId="0" fontId="5" fillId="3" borderId="2" xfId="0" applyFont="1" applyFill="1" applyBorder="1"/>
    <xf numFmtId="0" fontId="6" fillId="0" borderId="5" xfId="0" applyFont="1" applyFill="1" applyBorder="1" applyAlignment="1">
      <alignment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4" fontId="5" fillId="3" borderId="2" xfId="0" applyNumberFormat="1" applyFont="1" applyFill="1" applyBorder="1"/>
    <xf numFmtId="0" fontId="7" fillId="0" borderId="4" xfId="0" applyFont="1" applyFill="1" applyBorder="1" applyAlignment="1">
      <alignment horizontal="center"/>
    </xf>
    <xf numFmtId="0" fontId="5" fillId="6" borderId="2" xfId="0" applyFont="1" applyFill="1" applyBorder="1"/>
    <xf numFmtId="0" fontId="5" fillId="6" borderId="5" xfId="0" applyFont="1" applyFill="1" applyBorder="1"/>
    <xf numFmtId="0" fontId="5" fillId="6" borderId="4" xfId="0" applyFont="1" applyFill="1" applyBorder="1" applyAlignment="1">
      <alignment horizontal="center"/>
    </xf>
    <xf numFmtId="4" fontId="5" fillId="6" borderId="2" xfId="0" applyNumberFormat="1" applyFont="1" applyFill="1" applyBorder="1"/>
    <xf numFmtId="0" fontId="9" fillId="0" borderId="2" xfId="0" applyFont="1" applyFill="1" applyBorder="1"/>
    <xf numFmtId="0" fontId="10" fillId="0" borderId="7" xfId="0" applyFont="1" applyFill="1" applyBorder="1" applyAlignment="1">
      <alignment wrapText="1"/>
    </xf>
    <xf numFmtId="4" fontId="10" fillId="0" borderId="8" xfId="0" applyNumberFormat="1" applyFont="1" applyFill="1" applyBorder="1"/>
    <xf numFmtId="0" fontId="9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/>
    </xf>
    <xf numFmtId="0" fontId="8" fillId="7" borderId="2" xfId="0" applyFont="1" applyFill="1" applyBorder="1"/>
    <xf numFmtId="0" fontId="8" fillId="7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wrapText="1"/>
    </xf>
    <xf numFmtId="0" fontId="6" fillId="0" borderId="2" xfId="0" applyFont="1" applyFill="1" applyBorder="1"/>
    <xf numFmtId="0" fontId="9" fillId="0" borderId="2" xfId="0" applyFont="1" applyFill="1" applyBorder="1" applyAlignment="1">
      <alignment wrapText="1"/>
    </xf>
    <xf numFmtId="0" fontId="8" fillId="2" borderId="4" xfId="0" applyFont="1" applyFill="1" applyBorder="1" applyAlignment="1">
      <alignment horizontal="center"/>
    </xf>
    <xf numFmtId="4" fontId="8" fillId="2" borderId="2" xfId="0" applyNumberFormat="1" applyFont="1" applyFill="1" applyBorder="1"/>
    <xf numFmtId="0" fontId="8" fillId="0" borderId="2" xfId="0" applyFont="1" applyFill="1" applyBorder="1"/>
    <xf numFmtId="0" fontId="9" fillId="2" borderId="2" xfId="0" applyFont="1" applyFill="1" applyBorder="1"/>
    <xf numFmtId="0" fontId="9" fillId="0" borderId="2" xfId="0" applyFont="1" applyFill="1" applyBorder="1" applyAlignment="1">
      <alignment horizontal="center" wrapText="1"/>
    </xf>
    <xf numFmtId="0" fontId="8" fillId="8" borderId="2" xfId="0" applyFont="1" applyFill="1" applyBorder="1" applyAlignment="1">
      <alignment wrapText="1"/>
    </xf>
    <xf numFmtId="0" fontId="8" fillId="8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wrapText="1"/>
    </xf>
    <xf numFmtId="4" fontId="8" fillId="0" borderId="2" xfId="0" applyNumberFormat="1" applyFont="1" applyFill="1" applyBorder="1"/>
    <xf numFmtId="4" fontId="8" fillId="7" borderId="2" xfId="0" applyNumberFormat="1" applyFont="1" applyFill="1" applyBorder="1"/>
    <xf numFmtId="0" fontId="9" fillId="5" borderId="2" xfId="0" applyFont="1" applyFill="1" applyBorder="1" applyAlignment="1">
      <alignment horizontal="center"/>
    </xf>
    <xf numFmtId="4" fontId="8" fillId="5" borderId="2" xfId="0" applyNumberFormat="1" applyFont="1" applyFill="1" applyBorder="1"/>
    <xf numFmtId="0" fontId="5" fillId="10" borderId="2" xfId="0" applyFont="1" applyFill="1" applyBorder="1"/>
    <xf numFmtId="0" fontId="5" fillId="10" borderId="2" xfId="0" applyFont="1" applyFill="1" applyBorder="1" applyAlignment="1">
      <alignment horizontal="center"/>
    </xf>
    <xf numFmtId="4" fontId="5" fillId="10" borderId="2" xfId="0" applyNumberFormat="1" applyFont="1" applyFill="1" applyBorder="1"/>
    <xf numFmtId="0" fontId="8" fillId="9" borderId="2" xfId="0" applyFont="1" applyFill="1" applyBorder="1"/>
    <xf numFmtId="0" fontId="9" fillId="9" borderId="4" xfId="0" applyFont="1" applyFill="1" applyBorder="1" applyAlignment="1">
      <alignment horizontal="center"/>
    </xf>
    <xf numFmtId="4" fontId="5" fillId="9" borderId="2" xfId="0" applyNumberFormat="1" applyFont="1" applyFill="1" applyBorder="1"/>
    <xf numFmtId="0" fontId="8" fillId="2" borderId="2" xfId="0" applyFont="1" applyFill="1" applyBorder="1" applyAlignment="1">
      <alignment vertical="justify"/>
    </xf>
    <xf numFmtId="0" fontId="8" fillId="2" borderId="2" xfId="0" applyFont="1" applyFill="1" applyBorder="1" applyAlignment="1">
      <alignment horizontal="center"/>
    </xf>
    <xf numFmtId="4" fontId="5" fillId="8" borderId="2" xfId="0" applyNumberFormat="1" applyFont="1" applyFill="1" applyBorder="1"/>
    <xf numFmtId="0" fontId="8" fillId="8" borderId="2" xfId="0" applyFont="1" applyFill="1" applyBorder="1"/>
    <xf numFmtId="0" fontId="9" fillId="8" borderId="2" xfId="0" applyFont="1" applyFill="1" applyBorder="1" applyAlignment="1">
      <alignment horizontal="center"/>
    </xf>
    <xf numFmtId="0" fontId="5" fillId="10" borderId="3" xfId="0" applyFont="1" applyFill="1" applyBorder="1" applyAlignment="1">
      <alignment horizontal="center" vertical="center"/>
    </xf>
    <xf numFmtId="4" fontId="5" fillId="1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4" fontId="5" fillId="8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center"/>
    </xf>
    <xf numFmtId="4" fontId="5" fillId="5" borderId="2" xfId="0" applyNumberFormat="1" applyFont="1" applyFill="1" applyBorder="1"/>
    <xf numFmtId="0" fontId="8" fillId="0" borderId="5" xfId="0" applyFont="1" applyFill="1" applyBorder="1"/>
    <xf numFmtId="0" fontId="9" fillId="0" borderId="2" xfId="0" applyFont="1" applyBorder="1" applyAlignment="1">
      <alignment wrapText="1"/>
    </xf>
    <xf numFmtId="0" fontId="9" fillId="0" borderId="4" xfId="0" applyFont="1" applyFill="1" applyBorder="1" applyAlignment="1">
      <alignment horizontal="center"/>
    </xf>
    <xf numFmtId="4" fontId="8" fillId="9" borderId="2" xfId="0" applyNumberFormat="1" applyFont="1" applyFill="1" applyBorder="1"/>
    <xf numFmtId="0" fontId="8" fillId="7" borderId="2" xfId="0" applyFont="1" applyFill="1" applyBorder="1" applyAlignment="1">
      <alignment wrapText="1"/>
    </xf>
    <xf numFmtId="0" fontId="8" fillId="5" borderId="2" xfId="0" applyFont="1" applyFill="1" applyBorder="1" applyAlignment="1">
      <alignment horizontal="center"/>
    </xf>
    <xf numFmtId="4" fontId="5" fillId="7" borderId="2" xfId="0" applyNumberFormat="1" applyFont="1" applyFill="1" applyBorder="1"/>
    <xf numFmtId="0" fontId="8" fillId="11" borderId="2" xfId="0" applyFont="1" applyFill="1" applyBorder="1"/>
    <xf numFmtId="0" fontId="8" fillId="11" borderId="2" xfId="0" applyFont="1" applyFill="1" applyBorder="1" applyAlignment="1">
      <alignment horizontal="center"/>
    </xf>
    <xf numFmtId="0" fontId="9" fillId="9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2" fillId="8" borderId="2" xfId="2" applyFont="1" applyFill="1" applyBorder="1" applyAlignment="1">
      <alignment wrapText="1"/>
    </xf>
    <xf numFmtId="0" fontId="11" fillId="0" borderId="2" xfId="2" applyFont="1" applyFill="1" applyBorder="1" applyAlignment="1">
      <alignment wrapText="1"/>
    </xf>
    <xf numFmtId="0" fontId="11" fillId="2" borderId="2" xfId="5" applyFont="1" applyFill="1" applyBorder="1" applyAlignment="1">
      <alignment horizontal="left" wrapText="1"/>
    </xf>
    <xf numFmtId="4" fontId="9" fillId="2" borderId="2" xfId="0" applyNumberFormat="1" applyFont="1" applyFill="1" applyBorder="1"/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Alignment="1"/>
  </cellXfs>
  <cellStyles count="6">
    <cellStyle name="Normal" xfId="0" builtinId="0"/>
    <cellStyle name="Normal 2" xfId="1"/>
    <cellStyle name="Normal 3" xfId="2"/>
    <cellStyle name="Normal 3 2 2" xfId="5"/>
    <cellStyle name="Normal 4" xfId="3"/>
    <cellStyle name="Normal 5" xfId="4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1"/>
  <sheetViews>
    <sheetView tabSelected="1" zoomScale="115" zoomScaleNormal="11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D1" sqref="D1"/>
    </sheetView>
  </sheetViews>
  <sheetFormatPr defaultRowHeight="12.75"/>
  <cols>
    <col min="1" max="1" width="0.140625" style="3" customWidth="1"/>
    <col min="2" max="2" width="45.85546875" style="3" customWidth="1"/>
    <col min="3" max="3" width="9.85546875" style="3" customWidth="1"/>
    <col min="4" max="4" width="9.7109375" style="3" customWidth="1"/>
    <col min="5" max="5" width="10.28515625" style="3" customWidth="1"/>
    <col min="6" max="6" width="6.7109375" style="3" hidden="1" customWidth="1"/>
    <col min="7" max="7" width="3.28515625" style="3" hidden="1" customWidth="1"/>
    <col min="8" max="8" width="8.42578125" style="3" customWidth="1"/>
    <col min="9" max="9" width="8.85546875" style="3" customWidth="1"/>
    <col min="10" max="16384" width="9.140625" style="3"/>
  </cols>
  <sheetData>
    <row r="1" spans="1:9" s="1" customFormat="1">
      <c r="A1" s="14" t="s">
        <v>10</v>
      </c>
      <c r="D1" s="15" t="s">
        <v>81</v>
      </c>
      <c r="E1" s="2"/>
      <c r="G1" s="1" t="s">
        <v>16</v>
      </c>
    </row>
    <row r="2" spans="1:9">
      <c r="A2" s="14" t="s">
        <v>11</v>
      </c>
      <c r="B2" s="89" t="s">
        <v>13</v>
      </c>
      <c r="C2" s="89"/>
      <c r="E2" s="2"/>
      <c r="G2" s="3" t="s">
        <v>17</v>
      </c>
    </row>
    <row r="3" spans="1:9">
      <c r="A3" s="14" t="s">
        <v>12</v>
      </c>
      <c r="B3" s="4"/>
      <c r="C3" s="4"/>
    </row>
    <row r="4" spans="1:9" ht="33.75" customHeight="1">
      <c r="A4" s="16"/>
      <c r="B4" s="4"/>
      <c r="C4" s="4"/>
    </row>
    <row r="5" spans="1:9" ht="18" customHeight="1">
      <c r="A5" s="94" t="s">
        <v>21</v>
      </c>
      <c r="B5" s="94"/>
      <c r="C5" s="94"/>
      <c r="D5" s="94"/>
      <c r="E5" s="94"/>
      <c r="F5" s="94"/>
      <c r="G5" s="94"/>
    </row>
    <row r="6" spans="1:9" ht="13.5" customHeight="1">
      <c r="A6" s="95" t="s">
        <v>24</v>
      </c>
      <c r="B6" s="95"/>
      <c r="C6" s="95"/>
      <c r="D6" s="95"/>
      <c r="E6" s="95"/>
      <c r="F6" s="95"/>
      <c r="G6" s="95"/>
    </row>
    <row r="7" spans="1:9" ht="13.5" customHeight="1">
      <c r="A7" s="5"/>
      <c r="B7" s="96"/>
      <c r="C7" s="97"/>
      <c r="D7" s="97"/>
      <c r="E7" s="97"/>
      <c r="F7" s="97"/>
      <c r="G7" s="97"/>
    </row>
    <row r="8" spans="1:9" ht="13.5" customHeight="1">
      <c r="A8" s="5"/>
      <c r="B8" s="6"/>
      <c r="C8" s="17"/>
      <c r="D8" s="7"/>
      <c r="E8" s="7"/>
    </row>
    <row r="9" spans="1:9">
      <c r="A9" s="5"/>
      <c r="B9" s="6"/>
      <c r="C9" s="17"/>
      <c r="D9" s="7"/>
      <c r="E9" s="7" t="s">
        <v>20</v>
      </c>
    </row>
    <row r="10" spans="1:9" ht="28.5" customHeight="1">
      <c r="A10" s="90" t="s">
        <v>0</v>
      </c>
      <c r="B10" s="92" t="s">
        <v>1</v>
      </c>
      <c r="C10" s="92" t="s">
        <v>2</v>
      </c>
      <c r="D10" s="18" t="s">
        <v>22</v>
      </c>
      <c r="E10" s="8" t="s">
        <v>23</v>
      </c>
      <c r="F10" s="19"/>
      <c r="G10" s="19"/>
      <c r="H10" s="8" t="s">
        <v>23</v>
      </c>
      <c r="I10" s="8" t="s">
        <v>40</v>
      </c>
    </row>
    <row r="11" spans="1:9" ht="23.25" customHeight="1">
      <c r="A11" s="91"/>
      <c r="B11" s="93"/>
      <c r="C11" s="93"/>
      <c r="D11" s="20" t="s">
        <v>25</v>
      </c>
      <c r="E11" s="8" t="s">
        <v>3</v>
      </c>
      <c r="F11" s="8"/>
      <c r="G11" s="8"/>
      <c r="H11" s="8" t="s">
        <v>39</v>
      </c>
      <c r="I11" s="8" t="s">
        <v>41</v>
      </c>
    </row>
    <row r="12" spans="1:9" ht="23.25" customHeight="1">
      <c r="A12" s="38"/>
      <c r="B12" s="68" t="s">
        <v>54</v>
      </c>
      <c r="C12" s="68"/>
      <c r="D12" s="59">
        <f t="shared" ref="D12:D19" si="0">E12+H12</f>
        <v>8312</v>
      </c>
      <c r="E12" s="69">
        <f>E13</f>
        <v>5200</v>
      </c>
      <c r="F12" s="69">
        <f t="shared" ref="F12:I12" si="1">F13</f>
        <v>0</v>
      </c>
      <c r="G12" s="69">
        <f t="shared" si="1"/>
        <v>0</v>
      </c>
      <c r="H12" s="69">
        <f t="shared" si="1"/>
        <v>3112</v>
      </c>
      <c r="I12" s="69">
        <f t="shared" si="1"/>
        <v>-8312</v>
      </c>
    </row>
    <row r="13" spans="1:9" ht="23.25" customHeight="1">
      <c r="A13" s="38"/>
      <c r="B13" s="74" t="s">
        <v>26</v>
      </c>
      <c r="C13" s="39"/>
      <c r="D13" s="28">
        <f t="shared" si="0"/>
        <v>8312</v>
      </c>
      <c r="E13" s="70">
        <f>E14+E17</f>
        <v>5200</v>
      </c>
      <c r="F13" s="70">
        <f t="shared" ref="F13:I13" si="2">F14+F17</f>
        <v>0</v>
      </c>
      <c r="G13" s="70">
        <f t="shared" si="2"/>
        <v>0</v>
      </c>
      <c r="H13" s="70">
        <f t="shared" si="2"/>
        <v>3112</v>
      </c>
      <c r="I13" s="70">
        <f t="shared" si="2"/>
        <v>-8312</v>
      </c>
    </row>
    <row r="14" spans="1:9" ht="17.25" customHeight="1">
      <c r="A14" s="38"/>
      <c r="B14" s="66" t="s">
        <v>44</v>
      </c>
      <c r="C14" s="67" t="s">
        <v>45</v>
      </c>
      <c r="D14" s="65">
        <f t="shared" si="0"/>
        <v>1103</v>
      </c>
      <c r="E14" s="71">
        <f>E15</f>
        <v>700</v>
      </c>
      <c r="F14" s="71">
        <f t="shared" ref="F14:I14" si="3">F15</f>
        <v>0</v>
      </c>
      <c r="G14" s="71">
        <f t="shared" si="3"/>
        <v>0</v>
      </c>
      <c r="H14" s="71">
        <f t="shared" si="3"/>
        <v>403</v>
      </c>
      <c r="I14" s="71">
        <f t="shared" si="3"/>
        <v>-1103</v>
      </c>
    </row>
    <row r="15" spans="1:9" ht="18" customHeight="1">
      <c r="A15" s="38"/>
      <c r="B15" s="34" t="s">
        <v>46</v>
      </c>
      <c r="C15" s="37">
        <v>42.02</v>
      </c>
      <c r="D15" s="28">
        <f t="shared" si="0"/>
        <v>1103</v>
      </c>
      <c r="E15" s="72">
        <f>E16</f>
        <v>700</v>
      </c>
      <c r="F15" s="72">
        <f t="shared" ref="F15:I15" si="4">F16</f>
        <v>0</v>
      </c>
      <c r="G15" s="72">
        <f t="shared" si="4"/>
        <v>0</v>
      </c>
      <c r="H15" s="72">
        <f t="shared" si="4"/>
        <v>403</v>
      </c>
      <c r="I15" s="72">
        <f t="shared" si="4"/>
        <v>-1103</v>
      </c>
    </row>
    <row r="16" spans="1:9" ht="26.25" customHeight="1">
      <c r="A16" s="38"/>
      <c r="B16" s="44" t="s">
        <v>47</v>
      </c>
      <c r="C16" s="49" t="s">
        <v>48</v>
      </c>
      <c r="D16" s="28">
        <f t="shared" si="0"/>
        <v>1103</v>
      </c>
      <c r="E16" s="72">
        <v>700</v>
      </c>
      <c r="F16" s="72"/>
      <c r="G16" s="72"/>
      <c r="H16" s="72">
        <v>403</v>
      </c>
      <c r="I16" s="72">
        <f>-700-403</f>
        <v>-1103</v>
      </c>
    </row>
    <row r="17" spans="1:9" ht="29.25" customHeight="1">
      <c r="A17" s="38"/>
      <c r="B17" s="50" t="s">
        <v>49</v>
      </c>
      <c r="C17" s="51">
        <v>48.02</v>
      </c>
      <c r="D17" s="65">
        <f t="shared" si="0"/>
        <v>7209</v>
      </c>
      <c r="E17" s="71">
        <f>E18</f>
        <v>4500</v>
      </c>
      <c r="F17" s="71">
        <f t="shared" ref="F17:I17" si="5">F18</f>
        <v>0</v>
      </c>
      <c r="G17" s="71">
        <f t="shared" si="5"/>
        <v>0</v>
      </c>
      <c r="H17" s="71">
        <f t="shared" si="5"/>
        <v>2709</v>
      </c>
      <c r="I17" s="71">
        <f t="shared" si="5"/>
        <v>-7209</v>
      </c>
    </row>
    <row r="18" spans="1:9" ht="17.25" customHeight="1">
      <c r="A18" s="38"/>
      <c r="B18" s="63" t="s">
        <v>50</v>
      </c>
      <c r="C18" s="64" t="s">
        <v>51</v>
      </c>
      <c r="D18" s="28">
        <f t="shared" si="0"/>
        <v>7209</v>
      </c>
      <c r="E18" s="72">
        <f>E19</f>
        <v>4500</v>
      </c>
      <c r="F18" s="72">
        <f t="shared" ref="F18:I18" si="6">F19</f>
        <v>0</v>
      </c>
      <c r="G18" s="72">
        <f t="shared" si="6"/>
        <v>0</v>
      </c>
      <c r="H18" s="72">
        <f t="shared" si="6"/>
        <v>2709</v>
      </c>
      <c r="I18" s="72">
        <f t="shared" si="6"/>
        <v>-7209</v>
      </c>
    </row>
    <row r="19" spans="1:9" ht="21" customHeight="1">
      <c r="A19" s="38"/>
      <c r="B19" s="34" t="s">
        <v>52</v>
      </c>
      <c r="C19" s="37" t="s">
        <v>53</v>
      </c>
      <c r="D19" s="28">
        <f t="shared" si="0"/>
        <v>7209</v>
      </c>
      <c r="E19" s="72">
        <v>4500</v>
      </c>
      <c r="F19" s="72"/>
      <c r="G19" s="72"/>
      <c r="H19" s="72">
        <v>2709</v>
      </c>
      <c r="I19" s="72">
        <f>-4500-2709</f>
        <v>-7209</v>
      </c>
    </row>
    <row r="20" spans="1:9" ht="18" customHeight="1">
      <c r="A20" s="24"/>
      <c r="B20" s="57" t="s">
        <v>14</v>
      </c>
      <c r="C20" s="58"/>
      <c r="D20" s="59">
        <f>E20+H20</f>
        <v>11922</v>
      </c>
      <c r="E20" s="59">
        <f>E28+E45+E53+E58+E62</f>
        <v>8810</v>
      </c>
      <c r="F20" s="59" t="e">
        <f t="shared" ref="F20:I20" si="7">F28+F45+F53+F58+F62</f>
        <v>#REF!</v>
      </c>
      <c r="G20" s="59" t="e">
        <f t="shared" si="7"/>
        <v>#REF!</v>
      </c>
      <c r="H20" s="59">
        <f t="shared" si="7"/>
        <v>3112</v>
      </c>
      <c r="I20" s="59">
        <f t="shared" si="7"/>
        <v>-8312</v>
      </c>
    </row>
    <row r="21" spans="1:9" hidden="1">
      <c r="A21" s="30"/>
      <c r="B21" s="31" t="s">
        <v>7</v>
      </c>
      <c r="C21" s="32" t="s">
        <v>8</v>
      </c>
      <c r="D21" s="28">
        <f t="shared" ref="D21:D65" si="8">E21+H21</f>
        <v>0</v>
      </c>
      <c r="E21" s="33">
        <f>E22</f>
        <v>0</v>
      </c>
      <c r="F21" s="9" t="e">
        <f>#REF!+#REF!+E21+#REF!</f>
        <v>#REF!</v>
      </c>
      <c r="G21" s="9" t="e">
        <f>D21-F21</f>
        <v>#REF!</v>
      </c>
      <c r="H21" s="33">
        <f>H22</f>
        <v>0</v>
      </c>
      <c r="I21" s="33">
        <f>I22</f>
        <v>0</v>
      </c>
    </row>
    <row r="22" spans="1:9" ht="16.5" hidden="1" customHeight="1">
      <c r="A22" s="13"/>
      <c r="B22" s="21" t="s">
        <v>4</v>
      </c>
      <c r="C22" s="22"/>
      <c r="D22" s="28">
        <f t="shared" si="8"/>
        <v>0</v>
      </c>
      <c r="E22" s="10">
        <f>E23</f>
        <v>0</v>
      </c>
      <c r="F22" s="9"/>
      <c r="G22" s="9"/>
      <c r="H22" s="10">
        <f>H23</f>
        <v>0</v>
      </c>
      <c r="I22" s="10">
        <f>I23</f>
        <v>0</v>
      </c>
    </row>
    <row r="23" spans="1:9" ht="16.5" hidden="1" customHeight="1">
      <c r="A23" s="13"/>
      <c r="B23" s="23" t="s">
        <v>19</v>
      </c>
      <c r="C23" s="22">
        <v>70</v>
      </c>
      <c r="D23" s="28">
        <f t="shared" si="8"/>
        <v>0</v>
      </c>
      <c r="E23" s="10"/>
      <c r="F23" s="9"/>
      <c r="G23" s="9"/>
      <c r="H23" s="10"/>
      <c r="I23" s="10"/>
    </row>
    <row r="24" spans="1:9" ht="25.5" hidden="1" customHeight="1">
      <c r="A24" s="13"/>
      <c r="B24" s="25" t="s">
        <v>15</v>
      </c>
      <c r="C24" s="22">
        <v>85</v>
      </c>
      <c r="D24" s="28">
        <f t="shared" si="8"/>
        <v>0</v>
      </c>
      <c r="E24" s="10"/>
      <c r="F24" s="9" t="e">
        <f>#REF!+#REF!+E24+#REF!</f>
        <v>#REF!</v>
      </c>
      <c r="G24" s="9" t="e">
        <f>D24-F24</f>
        <v>#REF!</v>
      </c>
      <c r="H24" s="10"/>
      <c r="I24" s="10"/>
    </row>
    <row r="25" spans="1:9" ht="20.25" hidden="1" customHeight="1">
      <c r="A25" s="13"/>
      <c r="B25" s="21" t="s">
        <v>4</v>
      </c>
      <c r="C25" s="22"/>
      <c r="D25" s="28">
        <f t="shared" si="8"/>
        <v>0</v>
      </c>
      <c r="E25" s="10"/>
      <c r="F25" s="9" t="e">
        <f>#REF!+#REF!+E25+#REF!</f>
        <v>#REF!</v>
      </c>
      <c r="G25" s="9" t="e">
        <f>D25-F25</f>
        <v>#REF!</v>
      </c>
      <c r="H25" s="10"/>
      <c r="I25" s="10"/>
    </row>
    <row r="26" spans="1:9" ht="18.75" hidden="1" customHeight="1">
      <c r="A26" s="13"/>
      <c r="B26" s="23" t="s">
        <v>5</v>
      </c>
      <c r="C26" s="22" t="s">
        <v>6</v>
      </c>
      <c r="D26" s="28">
        <f t="shared" si="8"/>
        <v>0</v>
      </c>
      <c r="E26" s="10"/>
      <c r="F26" s="9" t="e">
        <f>#REF!+#REF!+E26+#REF!</f>
        <v>#REF!</v>
      </c>
      <c r="G26" s="9" t="e">
        <f>D26-F26</f>
        <v>#REF!</v>
      </c>
      <c r="H26" s="10"/>
      <c r="I26" s="10"/>
    </row>
    <row r="27" spans="1:9" ht="14.25" hidden="1" customHeight="1">
      <c r="A27" s="13"/>
      <c r="B27" s="23" t="s">
        <v>18</v>
      </c>
      <c r="C27" s="22">
        <v>20</v>
      </c>
      <c r="D27" s="28">
        <f t="shared" si="8"/>
        <v>0</v>
      </c>
      <c r="E27" s="10"/>
      <c r="F27" s="9" t="e">
        <f>#REF!+#REF!+E27+#REF!</f>
        <v>#REF!</v>
      </c>
      <c r="G27" s="9" t="e">
        <f>D27-F27</f>
        <v>#REF!</v>
      </c>
      <c r="H27" s="10"/>
      <c r="I27" s="10"/>
    </row>
    <row r="28" spans="1:9" ht="14.25" customHeight="1">
      <c r="A28" s="13"/>
      <c r="B28" s="40" t="s">
        <v>7</v>
      </c>
      <c r="C28" s="41" t="s">
        <v>8</v>
      </c>
      <c r="D28" s="28">
        <f t="shared" si="8"/>
        <v>10004</v>
      </c>
      <c r="E28" s="54">
        <f>E29+E31</f>
        <v>6892</v>
      </c>
      <c r="F28" s="54" t="e">
        <f t="shared" ref="F28:I28" si="9">F29+F31</f>
        <v>#REF!</v>
      </c>
      <c r="G28" s="54" t="e">
        <f t="shared" si="9"/>
        <v>#REF!</v>
      </c>
      <c r="H28" s="54">
        <f t="shared" si="9"/>
        <v>3112</v>
      </c>
      <c r="I28" s="54">
        <f t="shared" si="9"/>
        <v>-8312</v>
      </c>
    </row>
    <row r="29" spans="1:9" ht="14.25" customHeight="1">
      <c r="A29" s="13"/>
      <c r="B29" s="47" t="s">
        <v>42</v>
      </c>
      <c r="C29" s="45"/>
      <c r="D29" s="28">
        <f t="shared" si="8"/>
        <v>-345</v>
      </c>
      <c r="E29" s="88">
        <f>E30</f>
        <v>-345</v>
      </c>
      <c r="F29" s="88">
        <f t="shared" ref="F29:I29" si="10">F30</f>
        <v>0</v>
      </c>
      <c r="G29" s="88">
        <f t="shared" si="10"/>
        <v>0</v>
      </c>
      <c r="H29" s="88">
        <f t="shared" si="10"/>
        <v>0</v>
      </c>
      <c r="I29" s="88">
        <f t="shared" si="10"/>
        <v>0</v>
      </c>
    </row>
    <row r="30" spans="1:9" ht="14.25" customHeight="1">
      <c r="A30" s="13"/>
      <c r="B30" s="48" t="s">
        <v>18</v>
      </c>
      <c r="C30" s="45">
        <v>20</v>
      </c>
      <c r="D30" s="28">
        <f t="shared" si="8"/>
        <v>-345</v>
      </c>
      <c r="E30" s="88">
        <f>-150-125-70</f>
        <v>-345</v>
      </c>
      <c r="F30" s="88"/>
      <c r="G30" s="88"/>
      <c r="H30" s="88">
        <v>0</v>
      </c>
      <c r="I30" s="88">
        <v>0</v>
      </c>
    </row>
    <row r="31" spans="1:9" ht="14.25" customHeight="1">
      <c r="A31" s="13"/>
      <c r="B31" s="74" t="s">
        <v>43</v>
      </c>
      <c r="C31" s="45"/>
      <c r="D31" s="28">
        <f t="shared" si="8"/>
        <v>10349</v>
      </c>
      <c r="E31" s="46">
        <f>E32+E36+E40</f>
        <v>7237</v>
      </c>
      <c r="F31" s="46" t="e">
        <f t="shared" ref="F31:I31" si="11">F32+F36+F40</f>
        <v>#REF!</v>
      </c>
      <c r="G31" s="46" t="e">
        <f t="shared" si="11"/>
        <v>#REF!</v>
      </c>
      <c r="H31" s="46">
        <f t="shared" si="11"/>
        <v>3112</v>
      </c>
      <c r="I31" s="46">
        <f t="shared" si="11"/>
        <v>-8312</v>
      </c>
    </row>
    <row r="32" spans="1:9" ht="47.25" customHeight="1">
      <c r="A32" s="13"/>
      <c r="B32" s="42" t="s">
        <v>31</v>
      </c>
      <c r="C32" s="55" t="s">
        <v>8</v>
      </c>
      <c r="D32" s="73">
        <f t="shared" si="8"/>
        <v>66</v>
      </c>
      <c r="E32" s="56">
        <f>E33</f>
        <v>66</v>
      </c>
      <c r="F32" s="56" t="e">
        <f t="shared" ref="F32:G32" si="12">F33</f>
        <v>#REF!</v>
      </c>
      <c r="G32" s="56" t="e">
        <f t="shared" si="12"/>
        <v>#REF!</v>
      </c>
      <c r="H32" s="56">
        <f t="shared" ref="H32:I34" si="13">H33</f>
        <v>0</v>
      </c>
      <c r="I32" s="56">
        <f t="shared" si="13"/>
        <v>0</v>
      </c>
    </row>
    <row r="33" spans="1:9" ht="14.25" customHeight="1">
      <c r="A33" s="13"/>
      <c r="B33" s="23" t="s">
        <v>26</v>
      </c>
      <c r="C33" s="22"/>
      <c r="D33" s="28">
        <f t="shared" si="8"/>
        <v>66</v>
      </c>
      <c r="E33" s="10">
        <f>E34</f>
        <v>66</v>
      </c>
      <c r="F33" s="10" t="e">
        <f t="shared" ref="F33:G33" si="14">F34</f>
        <v>#REF!</v>
      </c>
      <c r="G33" s="10" t="e">
        <f t="shared" si="14"/>
        <v>#REF!</v>
      </c>
      <c r="H33" s="10">
        <f t="shared" si="13"/>
        <v>0</v>
      </c>
      <c r="I33" s="10">
        <f t="shared" si="13"/>
        <v>0</v>
      </c>
    </row>
    <row r="34" spans="1:9" ht="14.25" customHeight="1">
      <c r="A34" s="13"/>
      <c r="B34" s="34" t="s">
        <v>30</v>
      </c>
      <c r="C34" s="37">
        <v>58</v>
      </c>
      <c r="D34" s="28">
        <f t="shared" si="8"/>
        <v>66</v>
      </c>
      <c r="E34" s="10">
        <f>E35</f>
        <v>66</v>
      </c>
      <c r="F34" s="10" t="e">
        <f>#REF!+F35</f>
        <v>#REF!</v>
      </c>
      <c r="G34" s="10" t="e">
        <f>#REF!+G35</f>
        <v>#REF!</v>
      </c>
      <c r="H34" s="10">
        <f t="shared" si="13"/>
        <v>0</v>
      </c>
      <c r="I34" s="10">
        <f t="shared" si="13"/>
        <v>0</v>
      </c>
    </row>
    <row r="35" spans="1:9" ht="14.25" customHeight="1">
      <c r="A35" s="13"/>
      <c r="B35" s="34" t="s">
        <v>27</v>
      </c>
      <c r="C35" s="22" t="s">
        <v>28</v>
      </c>
      <c r="D35" s="28">
        <f t="shared" si="8"/>
        <v>66</v>
      </c>
      <c r="E35" s="10">
        <v>66</v>
      </c>
      <c r="F35" s="9"/>
      <c r="G35" s="9"/>
      <c r="H35" s="10">
        <v>0</v>
      </c>
      <c r="I35" s="10">
        <v>0</v>
      </c>
    </row>
    <row r="36" spans="1:9" ht="48.75" customHeight="1">
      <c r="A36" s="13"/>
      <c r="B36" s="42" t="s">
        <v>32</v>
      </c>
      <c r="C36" s="55" t="s">
        <v>8</v>
      </c>
      <c r="D36" s="56">
        <f t="shared" si="8"/>
        <v>1971</v>
      </c>
      <c r="E36" s="56">
        <f>E37</f>
        <v>1971</v>
      </c>
      <c r="F36" s="56"/>
      <c r="G36" s="56"/>
      <c r="H36" s="56">
        <f t="shared" ref="H36:I38" si="15">H37</f>
        <v>0</v>
      </c>
      <c r="I36" s="56">
        <f t="shared" si="15"/>
        <v>0</v>
      </c>
    </row>
    <row r="37" spans="1:9" ht="14.25" customHeight="1">
      <c r="A37" s="13"/>
      <c r="B37" s="23" t="s">
        <v>26</v>
      </c>
      <c r="C37" s="22"/>
      <c r="D37" s="28">
        <f t="shared" si="8"/>
        <v>1971</v>
      </c>
      <c r="E37" s="10">
        <f>E38</f>
        <v>1971</v>
      </c>
      <c r="F37" s="9"/>
      <c r="G37" s="9"/>
      <c r="H37" s="10">
        <f t="shared" si="15"/>
        <v>0</v>
      </c>
      <c r="I37" s="10">
        <f t="shared" si="15"/>
        <v>0</v>
      </c>
    </row>
    <row r="38" spans="1:9" ht="14.25" customHeight="1">
      <c r="A38" s="13"/>
      <c r="B38" s="34" t="s">
        <v>30</v>
      </c>
      <c r="C38" s="37">
        <v>58</v>
      </c>
      <c r="D38" s="28">
        <f t="shared" si="8"/>
        <v>1971</v>
      </c>
      <c r="E38" s="10">
        <f>E39</f>
        <v>1971</v>
      </c>
      <c r="F38" s="9"/>
      <c r="G38" s="9"/>
      <c r="H38" s="10">
        <f t="shared" si="15"/>
        <v>0</v>
      </c>
      <c r="I38" s="10">
        <f t="shared" si="15"/>
        <v>0</v>
      </c>
    </row>
    <row r="39" spans="1:9" ht="14.25" customHeight="1">
      <c r="A39" s="13"/>
      <c r="B39" s="34" t="s">
        <v>27</v>
      </c>
      <c r="C39" s="22" t="s">
        <v>28</v>
      </c>
      <c r="D39" s="28">
        <f t="shared" si="8"/>
        <v>1971</v>
      </c>
      <c r="E39" s="10">
        <v>1971</v>
      </c>
      <c r="F39" s="9"/>
      <c r="G39" s="9"/>
      <c r="H39" s="10">
        <v>0</v>
      </c>
      <c r="I39" s="10">
        <v>0</v>
      </c>
    </row>
    <row r="40" spans="1:9" ht="45" customHeight="1">
      <c r="A40" s="13"/>
      <c r="B40" s="42" t="s">
        <v>33</v>
      </c>
      <c r="C40" s="55" t="s">
        <v>8</v>
      </c>
      <c r="D40" s="56">
        <f t="shared" si="8"/>
        <v>8312</v>
      </c>
      <c r="E40" s="56">
        <f>E41</f>
        <v>5200</v>
      </c>
      <c r="F40" s="56">
        <f t="shared" ref="F40:I40" si="16">F41</f>
        <v>0</v>
      </c>
      <c r="G40" s="56">
        <f t="shared" si="16"/>
        <v>0</v>
      </c>
      <c r="H40" s="56">
        <f t="shared" si="16"/>
        <v>3112</v>
      </c>
      <c r="I40" s="56">
        <f t="shared" si="16"/>
        <v>-8312</v>
      </c>
    </row>
    <row r="41" spans="1:9" ht="14.25" customHeight="1">
      <c r="A41" s="13"/>
      <c r="B41" s="34" t="s">
        <v>4</v>
      </c>
      <c r="C41" s="37"/>
      <c r="D41" s="28">
        <f t="shared" si="8"/>
        <v>8312</v>
      </c>
      <c r="E41" s="10">
        <f>E42</f>
        <v>5200</v>
      </c>
      <c r="F41" s="10">
        <f t="shared" ref="F41:I41" si="17">F42</f>
        <v>0</v>
      </c>
      <c r="G41" s="10">
        <f t="shared" si="17"/>
        <v>0</v>
      </c>
      <c r="H41" s="10">
        <f t="shared" si="17"/>
        <v>3112</v>
      </c>
      <c r="I41" s="10">
        <f t="shared" si="17"/>
        <v>-8312</v>
      </c>
    </row>
    <row r="42" spans="1:9" ht="14.25" customHeight="1">
      <c r="A42" s="13"/>
      <c r="B42" s="44" t="s">
        <v>34</v>
      </c>
      <c r="C42" s="37">
        <v>58</v>
      </c>
      <c r="D42" s="28">
        <f t="shared" si="8"/>
        <v>8312</v>
      </c>
      <c r="E42" s="10">
        <f>E43+E44</f>
        <v>5200</v>
      </c>
      <c r="F42" s="10">
        <f t="shared" ref="F42:I42" si="18">F43+F44</f>
        <v>0</v>
      </c>
      <c r="G42" s="10">
        <f t="shared" si="18"/>
        <v>0</v>
      </c>
      <c r="H42" s="10">
        <f t="shared" si="18"/>
        <v>3112</v>
      </c>
      <c r="I42" s="10">
        <f t="shared" si="18"/>
        <v>-8312</v>
      </c>
    </row>
    <row r="43" spans="1:9" ht="14.25" customHeight="1">
      <c r="A43" s="13"/>
      <c r="B43" s="34" t="s">
        <v>35</v>
      </c>
      <c r="C43" s="37" t="s">
        <v>36</v>
      </c>
      <c r="D43" s="28">
        <f t="shared" si="8"/>
        <v>1103</v>
      </c>
      <c r="E43" s="10">
        <v>700</v>
      </c>
      <c r="F43" s="9"/>
      <c r="G43" s="9"/>
      <c r="H43" s="10">
        <v>403</v>
      </c>
      <c r="I43" s="10">
        <v>-1103</v>
      </c>
    </row>
    <row r="44" spans="1:9" ht="14.25" customHeight="1">
      <c r="A44" s="13"/>
      <c r="B44" s="34" t="s">
        <v>37</v>
      </c>
      <c r="C44" s="37" t="s">
        <v>38</v>
      </c>
      <c r="D44" s="28">
        <f t="shared" si="8"/>
        <v>7209</v>
      </c>
      <c r="E44" s="10">
        <v>4500</v>
      </c>
      <c r="F44" s="9"/>
      <c r="G44" s="9"/>
      <c r="H44" s="10">
        <v>2709</v>
      </c>
      <c r="I44" s="10">
        <v>-7209</v>
      </c>
    </row>
    <row r="45" spans="1:9" ht="14.25" customHeight="1">
      <c r="A45" s="13"/>
      <c r="B45" s="40" t="s">
        <v>55</v>
      </c>
      <c r="C45" s="41">
        <v>66.02</v>
      </c>
      <c r="D45" s="28">
        <f t="shared" si="8"/>
        <v>597</v>
      </c>
      <c r="E45" s="54">
        <f>E46</f>
        <v>597</v>
      </c>
      <c r="F45" s="54">
        <f t="shared" ref="F45:I45" si="19">F46</f>
        <v>0</v>
      </c>
      <c r="G45" s="54">
        <f t="shared" si="19"/>
        <v>0</v>
      </c>
      <c r="H45" s="54">
        <f t="shared" si="19"/>
        <v>0</v>
      </c>
      <c r="I45" s="54">
        <f t="shared" si="19"/>
        <v>0</v>
      </c>
    </row>
    <row r="46" spans="1:9" ht="14.25" customHeight="1">
      <c r="A46" s="13"/>
      <c r="B46" s="47" t="s">
        <v>56</v>
      </c>
      <c r="C46" s="37" t="s">
        <v>57</v>
      </c>
      <c r="D46" s="28">
        <f t="shared" si="8"/>
        <v>597</v>
      </c>
      <c r="E46" s="10">
        <f>E50+E47</f>
        <v>597</v>
      </c>
      <c r="F46" s="10">
        <f t="shared" ref="F46:I46" si="20">F50+F47</f>
        <v>0</v>
      </c>
      <c r="G46" s="10">
        <f t="shared" si="20"/>
        <v>0</v>
      </c>
      <c r="H46" s="10">
        <f t="shared" si="20"/>
        <v>0</v>
      </c>
      <c r="I46" s="10">
        <f t="shared" si="20"/>
        <v>0</v>
      </c>
    </row>
    <row r="47" spans="1:9" ht="14.25" customHeight="1">
      <c r="A47" s="13"/>
      <c r="B47" s="60" t="s">
        <v>69</v>
      </c>
      <c r="C47" s="61" t="s">
        <v>57</v>
      </c>
      <c r="D47" s="28">
        <f t="shared" si="8"/>
        <v>125</v>
      </c>
      <c r="E47" s="77">
        <f>E48</f>
        <v>125</v>
      </c>
      <c r="F47" s="77">
        <f t="shared" ref="F47:I47" si="21">F48</f>
        <v>0</v>
      </c>
      <c r="G47" s="77">
        <f t="shared" si="21"/>
        <v>0</v>
      </c>
      <c r="H47" s="77">
        <f t="shared" si="21"/>
        <v>0</v>
      </c>
      <c r="I47" s="77">
        <f t="shared" si="21"/>
        <v>0</v>
      </c>
    </row>
    <row r="48" spans="1:9" ht="14.25" customHeight="1">
      <c r="A48" s="13"/>
      <c r="B48" s="47" t="s">
        <v>42</v>
      </c>
      <c r="C48" s="76"/>
      <c r="D48" s="28">
        <f t="shared" si="8"/>
        <v>125</v>
      </c>
      <c r="E48" s="10">
        <f>E49</f>
        <v>125</v>
      </c>
      <c r="F48" s="10"/>
      <c r="G48" s="10"/>
      <c r="H48" s="10">
        <v>0</v>
      </c>
      <c r="I48" s="10">
        <v>0</v>
      </c>
    </row>
    <row r="49" spans="1:9" ht="14.25" customHeight="1">
      <c r="A49" s="13"/>
      <c r="B49" s="47" t="s">
        <v>73</v>
      </c>
      <c r="C49" s="76" t="s">
        <v>68</v>
      </c>
      <c r="D49" s="28">
        <f t="shared" si="8"/>
        <v>125</v>
      </c>
      <c r="E49" s="10">
        <v>125</v>
      </c>
      <c r="F49" s="10"/>
      <c r="G49" s="10"/>
      <c r="H49" s="10">
        <v>0</v>
      </c>
      <c r="I49" s="10">
        <v>0</v>
      </c>
    </row>
    <row r="50" spans="1:9" ht="14.25" customHeight="1">
      <c r="A50" s="13"/>
      <c r="B50" s="60" t="s">
        <v>60</v>
      </c>
      <c r="C50" s="61" t="s">
        <v>57</v>
      </c>
      <c r="D50" s="62">
        <f t="shared" si="8"/>
        <v>472</v>
      </c>
      <c r="E50" s="77">
        <f>E51</f>
        <v>472</v>
      </c>
      <c r="F50" s="77">
        <f t="shared" ref="F50:I50" si="22">F51</f>
        <v>0</v>
      </c>
      <c r="G50" s="77">
        <f t="shared" si="22"/>
        <v>0</v>
      </c>
      <c r="H50" s="77">
        <f t="shared" si="22"/>
        <v>0</v>
      </c>
      <c r="I50" s="77">
        <f t="shared" si="22"/>
        <v>0</v>
      </c>
    </row>
    <row r="51" spans="1:9" ht="14.25" customHeight="1">
      <c r="A51" s="13"/>
      <c r="B51" s="47" t="s">
        <v>4</v>
      </c>
      <c r="C51" s="37"/>
      <c r="D51" s="28">
        <f t="shared" si="8"/>
        <v>472</v>
      </c>
      <c r="E51" s="10">
        <f>E52</f>
        <v>472</v>
      </c>
      <c r="F51" s="10">
        <f t="shared" ref="F51:I51" si="23">F52</f>
        <v>0</v>
      </c>
      <c r="G51" s="10">
        <f t="shared" si="23"/>
        <v>0</v>
      </c>
      <c r="H51" s="10">
        <f t="shared" si="23"/>
        <v>0</v>
      </c>
      <c r="I51" s="10">
        <f t="shared" si="23"/>
        <v>0</v>
      </c>
    </row>
    <row r="52" spans="1:9" ht="14.25" customHeight="1">
      <c r="A52" s="13"/>
      <c r="B52" s="34" t="s">
        <v>58</v>
      </c>
      <c r="C52" s="37" t="s">
        <v>59</v>
      </c>
      <c r="D52" s="28">
        <f t="shared" si="8"/>
        <v>472</v>
      </c>
      <c r="E52" s="10">
        <v>472</v>
      </c>
      <c r="F52" s="9"/>
      <c r="G52" s="9"/>
      <c r="H52" s="10">
        <v>0</v>
      </c>
      <c r="I52" s="10">
        <v>0</v>
      </c>
    </row>
    <row r="53" spans="1:9" ht="14.25" customHeight="1">
      <c r="A53" s="13"/>
      <c r="B53" s="40" t="s">
        <v>66</v>
      </c>
      <c r="C53" s="41">
        <v>68.02</v>
      </c>
      <c r="D53" s="54">
        <f t="shared" si="8"/>
        <v>150</v>
      </c>
      <c r="E53" s="54">
        <f>E54</f>
        <v>150</v>
      </c>
      <c r="F53" s="54">
        <f t="shared" ref="F53:I53" si="24">F54</f>
        <v>0</v>
      </c>
      <c r="G53" s="54">
        <f t="shared" si="24"/>
        <v>0</v>
      </c>
      <c r="H53" s="54">
        <f t="shared" si="24"/>
        <v>0</v>
      </c>
      <c r="I53" s="54">
        <f t="shared" si="24"/>
        <v>0</v>
      </c>
    </row>
    <row r="54" spans="1:9" ht="31.5" customHeight="1">
      <c r="A54" s="13"/>
      <c r="B54" s="52" t="s">
        <v>61</v>
      </c>
      <c r="C54" s="55" t="s">
        <v>62</v>
      </c>
      <c r="D54" s="73">
        <f t="shared" si="8"/>
        <v>150</v>
      </c>
      <c r="E54" s="56">
        <f>E55</f>
        <v>150</v>
      </c>
      <c r="F54" s="56">
        <f t="shared" ref="F54:I54" si="25">F55</f>
        <v>0</v>
      </c>
      <c r="G54" s="56">
        <f t="shared" si="25"/>
        <v>0</v>
      </c>
      <c r="H54" s="56">
        <f t="shared" si="25"/>
        <v>0</v>
      </c>
      <c r="I54" s="56">
        <f t="shared" si="25"/>
        <v>0</v>
      </c>
    </row>
    <row r="55" spans="1:9" ht="14.25" customHeight="1">
      <c r="A55" s="13"/>
      <c r="B55" s="47" t="s">
        <v>42</v>
      </c>
      <c r="C55" s="37"/>
      <c r="D55" s="28">
        <f t="shared" si="8"/>
        <v>150</v>
      </c>
      <c r="E55" s="10">
        <f>E56</f>
        <v>150</v>
      </c>
      <c r="F55" s="10">
        <f t="shared" ref="F55:I55" si="26">F56</f>
        <v>0</v>
      </c>
      <c r="G55" s="10">
        <f t="shared" si="26"/>
        <v>0</v>
      </c>
      <c r="H55" s="10">
        <f t="shared" si="26"/>
        <v>0</v>
      </c>
      <c r="I55" s="10">
        <f t="shared" si="26"/>
        <v>0</v>
      </c>
    </row>
    <row r="56" spans="1:9" ht="14.25" customHeight="1">
      <c r="A56" s="13"/>
      <c r="B56" s="34" t="s">
        <v>64</v>
      </c>
      <c r="C56" s="37" t="s">
        <v>63</v>
      </c>
      <c r="D56" s="28">
        <f t="shared" si="8"/>
        <v>150</v>
      </c>
      <c r="E56" s="10">
        <f>E57</f>
        <v>150</v>
      </c>
      <c r="F56" s="10">
        <f t="shared" ref="F56:I56" si="27">F57</f>
        <v>0</v>
      </c>
      <c r="G56" s="10">
        <f t="shared" si="27"/>
        <v>0</v>
      </c>
      <c r="H56" s="10">
        <f t="shared" si="27"/>
        <v>0</v>
      </c>
      <c r="I56" s="10">
        <f t="shared" si="27"/>
        <v>0</v>
      </c>
    </row>
    <row r="57" spans="1:9" ht="14.25" customHeight="1">
      <c r="A57" s="13"/>
      <c r="B57" s="34" t="s">
        <v>65</v>
      </c>
      <c r="C57" s="37">
        <v>20</v>
      </c>
      <c r="D57" s="28">
        <f t="shared" si="8"/>
        <v>150</v>
      </c>
      <c r="E57" s="10">
        <v>150</v>
      </c>
      <c r="F57" s="9"/>
      <c r="G57" s="9"/>
      <c r="H57" s="10">
        <v>0</v>
      </c>
      <c r="I57" s="10">
        <v>0</v>
      </c>
    </row>
    <row r="58" spans="1:9" ht="14.25" customHeight="1">
      <c r="A58" s="13"/>
      <c r="B58" s="78" t="s">
        <v>70</v>
      </c>
      <c r="C58" s="41">
        <v>70.02</v>
      </c>
      <c r="D58" s="80">
        <f t="shared" si="8"/>
        <v>70</v>
      </c>
      <c r="E58" s="54">
        <f>E59</f>
        <v>70</v>
      </c>
      <c r="F58" s="54">
        <f t="shared" ref="F58:I58" si="28">F59</f>
        <v>0</v>
      </c>
      <c r="G58" s="54">
        <f t="shared" si="28"/>
        <v>0</v>
      </c>
      <c r="H58" s="54">
        <f t="shared" si="28"/>
        <v>0</v>
      </c>
      <c r="I58" s="54">
        <f t="shared" si="28"/>
        <v>0</v>
      </c>
    </row>
    <row r="59" spans="1:9" ht="27" customHeight="1">
      <c r="A59" s="13"/>
      <c r="B59" s="52" t="s">
        <v>71</v>
      </c>
      <c r="C59" s="79" t="s">
        <v>72</v>
      </c>
      <c r="D59" s="56">
        <f t="shared" si="8"/>
        <v>70</v>
      </c>
      <c r="E59" s="56">
        <f>E60</f>
        <v>70</v>
      </c>
      <c r="F59" s="56">
        <f t="shared" ref="F59:I59" si="29">F60</f>
        <v>0</v>
      </c>
      <c r="G59" s="56">
        <f t="shared" si="29"/>
        <v>0</v>
      </c>
      <c r="H59" s="56">
        <f t="shared" si="29"/>
        <v>0</v>
      </c>
      <c r="I59" s="56">
        <f t="shared" si="29"/>
        <v>0</v>
      </c>
    </row>
    <row r="60" spans="1:9" ht="14.25" customHeight="1">
      <c r="A60" s="13"/>
      <c r="B60" s="47" t="s">
        <v>42</v>
      </c>
      <c r="C60" s="45"/>
      <c r="D60" s="28">
        <f t="shared" si="8"/>
        <v>70</v>
      </c>
      <c r="E60" s="10">
        <f>E61</f>
        <v>70</v>
      </c>
      <c r="F60" s="10">
        <f t="shared" ref="F60:I60" si="30">F61</f>
        <v>0</v>
      </c>
      <c r="G60" s="10">
        <f t="shared" si="30"/>
        <v>0</v>
      </c>
      <c r="H60" s="10">
        <f t="shared" si="30"/>
        <v>0</v>
      </c>
      <c r="I60" s="10">
        <f t="shared" si="30"/>
        <v>0</v>
      </c>
    </row>
    <row r="61" spans="1:9" ht="14.25" customHeight="1">
      <c r="A61" s="13"/>
      <c r="B61" s="48" t="s">
        <v>18</v>
      </c>
      <c r="C61" s="45">
        <v>20</v>
      </c>
      <c r="D61" s="28">
        <f t="shared" si="8"/>
        <v>70</v>
      </c>
      <c r="E61" s="10">
        <v>70</v>
      </c>
      <c r="F61" s="9"/>
      <c r="G61" s="9"/>
      <c r="H61" s="10">
        <v>0</v>
      </c>
      <c r="I61" s="10">
        <v>0</v>
      </c>
    </row>
    <row r="62" spans="1:9" ht="14.25" customHeight="1">
      <c r="A62" s="13"/>
      <c r="B62" s="81" t="s">
        <v>74</v>
      </c>
      <c r="C62" s="82">
        <v>84.02</v>
      </c>
      <c r="D62" s="28">
        <f t="shared" si="8"/>
        <v>1101</v>
      </c>
      <c r="E62" s="53">
        <f>E63</f>
        <v>1101</v>
      </c>
      <c r="F62" s="53">
        <f t="shared" ref="F62:I64" si="31">F63</f>
        <v>0</v>
      </c>
      <c r="G62" s="53">
        <f t="shared" si="31"/>
        <v>0</v>
      </c>
      <c r="H62" s="53">
        <f t="shared" si="31"/>
        <v>0</v>
      </c>
      <c r="I62" s="53">
        <f t="shared" si="31"/>
        <v>0</v>
      </c>
    </row>
    <row r="63" spans="1:9" ht="14.25" customHeight="1">
      <c r="A63" s="13"/>
      <c r="B63" s="60" t="s">
        <v>75</v>
      </c>
      <c r="C63" s="83" t="s">
        <v>76</v>
      </c>
      <c r="D63" s="28">
        <f t="shared" si="8"/>
        <v>1101</v>
      </c>
      <c r="E63" s="53">
        <f>E64</f>
        <v>1101</v>
      </c>
      <c r="F63" s="53">
        <f t="shared" si="31"/>
        <v>0</v>
      </c>
      <c r="G63" s="53">
        <f t="shared" si="31"/>
        <v>0</v>
      </c>
      <c r="H63" s="53">
        <f t="shared" si="31"/>
        <v>0</v>
      </c>
      <c r="I63" s="53">
        <f t="shared" si="31"/>
        <v>0</v>
      </c>
    </row>
    <row r="64" spans="1:9" ht="14.25" customHeight="1">
      <c r="A64" s="13"/>
      <c r="B64" s="47" t="s">
        <v>4</v>
      </c>
      <c r="C64" s="84"/>
      <c r="D64" s="28">
        <f t="shared" si="8"/>
        <v>1101</v>
      </c>
      <c r="E64" s="10">
        <f>E65</f>
        <v>1101</v>
      </c>
      <c r="F64" s="10">
        <f t="shared" si="31"/>
        <v>0</v>
      </c>
      <c r="G64" s="10">
        <f t="shared" si="31"/>
        <v>0</v>
      </c>
      <c r="H64" s="10">
        <f t="shared" si="31"/>
        <v>0</v>
      </c>
      <c r="I64" s="10">
        <f t="shared" si="31"/>
        <v>0</v>
      </c>
    </row>
    <row r="65" spans="1:9" ht="14.25" customHeight="1">
      <c r="A65" s="13"/>
      <c r="B65" s="34" t="s">
        <v>80</v>
      </c>
      <c r="C65" s="37">
        <v>70</v>
      </c>
      <c r="D65" s="28">
        <f t="shared" si="8"/>
        <v>1101</v>
      </c>
      <c r="E65" s="10">
        <v>1101</v>
      </c>
      <c r="F65" s="9"/>
      <c r="G65" s="9"/>
      <c r="H65" s="10">
        <v>0</v>
      </c>
      <c r="I65" s="10">
        <v>0</v>
      </c>
    </row>
    <row r="66" spans="1:9" ht="17.25" customHeight="1">
      <c r="A66" s="13"/>
      <c r="B66" s="13" t="s">
        <v>9</v>
      </c>
      <c r="C66" s="29"/>
      <c r="D66" s="28">
        <f t="shared" ref="D66" si="32">E66</f>
        <v>-3610</v>
      </c>
      <c r="E66" s="12">
        <f>E12-E20</f>
        <v>-3610</v>
      </c>
      <c r="F66" s="12" t="e">
        <f t="shared" ref="F66:I66" si="33">F12-F20</f>
        <v>#REF!</v>
      </c>
      <c r="G66" s="12" t="e">
        <f t="shared" si="33"/>
        <v>#REF!</v>
      </c>
      <c r="H66" s="12">
        <f t="shared" si="33"/>
        <v>0</v>
      </c>
      <c r="I66" s="12">
        <f t="shared" si="33"/>
        <v>0</v>
      </c>
    </row>
    <row r="67" spans="1:9" ht="22.5" customHeight="1" thickBot="1">
      <c r="A67" s="5"/>
      <c r="B67" s="26"/>
      <c r="C67" s="27"/>
      <c r="D67" s="11"/>
      <c r="E67" s="11"/>
      <c r="F67" s="11"/>
      <c r="G67" s="11"/>
    </row>
    <row r="68" spans="1:9" ht="15" thickBot="1">
      <c r="B68" s="35" t="s">
        <v>29</v>
      </c>
      <c r="C68" s="36">
        <f>C70+C74+C78</f>
        <v>3610</v>
      </c>
    </row>
    <row r="70" spans="1:9">
      <c r="B70" s="40" t="s">
        <v>7</v>
      </c>
      <c r="C70" s="53">
        <f>C72+C73</f>
        <v>2037</v>
      </c>
    </row>
    <row r="71" spans="1:9">
      <c r="B71" s="43" t="s">
        <v>26</v>
      </c>
      <c r="C71" s="10">
        <f>C72</f>
        <v>66</v>
      </c>
    </row>
    <row r="72" spans="1:9" ht="38.25">
      <c r="B72" s="44" t="s">
        <v>31</v>
      </c>
      <c r="C72" s="10">
        <f>E35</f>
        <v>66</v>
      </c>
    </row>
    <row r="73" spans="1:9" ht="38.25">
      <c r="B73" s="44" t="s">
        <v>32</v>
      </c>
      <c r="C73" s="10">
        <v>1971</v>
      </c>
    </row>
    <row r="74" spans="1:9">
      <c r="B74" s="40" t="s">
        <v>55</v>
      </c>
      <c r="C74" s="53">
        <f>C75</f>
        <v>472</v>
      </c>
    </row>
    <row r="75" spans="1:9">
      <c r="B75" s="43" t="s">
        <v>26</v>
      </c>
      <c r="C75" s="10">
        <f>C76</f>
        <v>472</v>
      </c>
    </row>
    <row r="76" spans="1:9">
      <c r="B76" s="60" t="s">
        <v>60</v>
      </c>
      <c r="C76" s="10">
        <f>D50</f>
        <v>472</v>
      </c>
    </row>
    <row r="77" spans="1:9" ht="25.5">
      <c r="B77" s="75" t="s">
        <v>67</v>
      </c>
      <c r="C77" s="10">
        <v>472</v>
      </c>
    </row>
    <row r="78" spans="1:9" ht="14.25">
      <c r="B78" s="85" t="s">
        <v>77</v>
      </c>
      <c r="C78" s="47">
        <f>C79</f>
        <v>1101</v>
      </c>
    </row>
    <row r="79" spans="1:9" ht="15">
      <c r="B79" s="86" t="s">
        <v>19</v>
      </c>
      <c r="C79" s="34">
        <f>C80+C81</f>
        <v>1101</v>
      </c>
    </row>
    <row r="80" spans="1:9" ht="132.75" customHeight="1">
      <c r="B80" s="87" t="s">
        <v>79</v>
      </c>
      <c r="C80" s="34">
        <v>999</v>
      </c>
    </row>
    <row r="81" spans="2:3" ht="75">
      <c r="B81" s="87" t="s">
        <v>78</v>
      </c>
      <c r="C81" s="34">
        <v>102</v>
      </c>
    </row>
  </sheetData>
  <mergeCells count="7">
    <mergeCell ref="B2:C2"/>
    <mergeCell ref="A10:A11"/>
    <mergeCell ref="B10:B11"/>
    <mergeCell ref="C10:C11"/>
    <mergeCell ref="A5:G5"/>
    <mergeCell ref="A6:G6"/>
    <mergeCell ref="B7:G7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buget local</vt:lpstr>
      <vt:lpstr>'buget local'!Print_Titles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2022-08-19T08:37:11Z</cp:lastPrinted>
  <dcterms:created xsi:type="dcterms:W3CDTF">2017-03-22T13:01:52Z</dcterms:created>
  <dcterms:modified xsi:type="dcterms:W3CDTF">2022-11-23T08:28:50Z</dcterms:modified>
</cp:coreProperties>
</file>